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Drew Blackwell\Dropbox (Cavanaugh)\Colorado Water Loss Initiative\Stages\Stage 1\Materials\New Learners\"/>
    </mc:Choice>
  </mc:AlternateContent>
  <xr:revisionPtr revIDLastSave="0" documentId="13_ncr:1_{C2C9E16B-AD69-4539-AA25-FF0E57013688}" xr6:coauthVersionLast="36" xr6:coauthVersionMax="36" xr10:uidLastSave="{00000000-0000-0000-0000-000000000000}"/>
  <bookViews>
    <workbookView xWindow="0" yWindow="0" windowWidth="22500" windowHeight="12330" xr2:uid="{A13F92C4-9BAD-412E-BF9D-B410D6134217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3" i="1" l="1"/>
  <c r="C19" i="1"/>
  <c r="D17" i="1"/>
  <c r="D18" i="1"/>
  <c r="C7" i="1"/>
  <c r="D4" i="1"/>
  <c r="E4" i="1"/>
  <c r="B31" i="1"/>
  <c r="C13" i="1"/>
  <c r="D11" i="1"/>
  <c r="F17" i="1"/>
  <c r="D12" i="1"/>
  <c r="F18" i="1"/>
  <c r="F19" i="1"/>
  <c r="D23" i="1"/>
  <c r="F23" i="1"/>
  <c r="F25" i="1"/>
  <c r="E11" i="1"/>
  <c r="E12" i="1"/>
  <c r="E13" i="1"/>
  <c r="D5" i="1"/>
  <c r="E5" i="1"/>
  <c r="D6" i="1"/>
  <c r="E6" i="1"/>
  <c r="E7" i="1"/>
</calcChain>
</file>

<file path=xl/sharedStrings.xml><?xml version="1.0" encoding="utf-8"?>
<sst xmlns="http://schemas.openxmlformats.org/spreadsheetml/2006/main" count="220" uniqueCount="38">
  <si>
    <t>Rate</t>
  </si>
  <si>
    <t>Weighted Rate</t>
  </si>
  <si>
    <t>water - weighted avg</t>
  </si>
  <si>
    <t>water sold</t>
  </si>
  <si>
    <t>sewer sold</t>
  </si>
  <si>
    <t>FWM1</t>
  </si>
  <si>
    <t>FWM2</t>
  </si>
  <si>
    <t>Well Meter</t>
  </si>
  <si>
    <t>chemical</t>
  </si>
  <si>
    <t>power</t>
  </si>
  <si>
    <t>Stage 1 - New Learners - Common Exercise Calculations</t>
  </si>
  <si>
    <t>% Supply Volume</t>
  </si>
  <si>
    <t>Weighted Accuracy per % volume</t>
  </si>
  <si>
    <t>Customer Metering Inaccuracies</t>
  </si>
  <si>
    <t>Customer classes</t>
  </si>
  <si>
    <t>Supply meters</t>
  </si>
  <si>
    <t>Volume sold</t>
  </si>
  <si>
    <t>% Volume Sold</t>
  </si>
  <si>
    <t xml:space="preserve">Supply meter accuracy </t>
  </si>
  <si>
    <t xml:space="preserve">Customer meter accuracy </t>
  </si>
  <si>
    <t>Residential</t>
  </si>
  <si>
    <t>Non-residential</t>
  </si>
  <si>
    <t xml:space="preserve">Master Meter &amp; Supply Error Adjustment </t>
  </si>
  <si>
    <t>Customer Retail Unit Cost</t>
  </si>
  <si>
    <t>Sewer revenues</t>
  </si>
  <si>
    <t>Volume sold (MG)</t>
  </si>
  <si>
    <t>Volume sold (gal)</t>
  </si>
  <si>
    <t>% Sewer sold</t>
  </si>
  <si>
    <t>Sewer - single rate</t>
  </si>
  <si>
    <t>Sewer - prorated</t>
  </si>
  <si>
    <t>Rev type</t>
  </si>
  <si>
    <t>Variable Production Cost (Primary costs only)</t>
  </si>
  <si>
    <t xml:space="preserve">Primary cost </t>
  </si>
  <si>
    <t>Amount ($)</t>
  </si>
  <si>
    <t>VPC</t>
  </si>
  <si>
    <t>Supply Volume (MG)</t>
  </si>
  <si>
    <t>per MG</t>
  </si>
  <si>
    <t>per 1000 gallons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</si>
</sst>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" fillId="3" borderId="0" applyNumberFormat="0" applyBorder="0" applyAlignment="0" applyProtection="0"/>
  </cellStyleXfs>
  <cellXfs count="28">
    <xf numFmtId="0" fontId="0" fillId="0" borderId="0" xfId="0"/>
    <xf numFmtId="10" fontId="0" fillId="0" borderId="0" xfId="0" applyNumberFormat="1"/>
    <xf numFmtId="164" fontId="0" fillId="0" borderId="0" xfId="1" applyNumberFormat="1" applyFont="1"/>
    <xf numFmtId="10" fontId="0" fillId="0" borderId="0" xfId="3" applyNumberFormat="1" applyFont="1"/>
    <xf numFmtId="44" fontId="0" fillId="0" borderId="0" xfId="2" applyFont="1"/>
    <xf numFmtId="0" fontId="0" fillId="0" borderId="0" xfId="0" applyAlignment="1">
      <alignment horizontal="right"/>
    </xf>
    <xf numFmtId="2" fontId="0" fillId="0" borderId="0" xfId="0" applyNumberFormat="1"/>
    <xf numFmtId="165" fontId="0" fillId="0" borderId="0" xfId="0" applyNumberFormat="1"/>
    <xf numFmtId="0" fontId="2" fillId="0" borderId="0" xfId="4"/>
    <xf numFmtId="10" fontId="2" fillId="0" borderId="0" xfId="4" applyNumberFormat="1"/>
    <xf numFmtId="0" fontId="3" fillId="0" borderId="1" xfId="5"/>
    <xf numFmtId="10" fontId="3" fillId="0" borderId="1" xfId="5" applyNumberFormat="1"/>
    <xf numFmtId="0" fontId="6" fillId="0" borderId="0" xfId="0" applyFont="1"/>
    <xf numFmtId="0" fontId="0" fillId="0" borderId="2" xfId="0" applyBorder="1"/>
    <xf numFmtId="10" fontId="0" fillId="0" borderId="2" xfId="0" applyNumberFormat="1" applyBorder="1"/>
    <xf numFmtId="0" fontId="4" fillId="0" borderId="0" xfId="6"/>
    <xf numFmtId="10" fontId="4" fillId="0" borderId="0" xfId="6" applyNumberFormat="1"/>
    <xf numFmtId="9" fontId="0" fillId="0" borderId="0" xfId="3" applyFont="1" applyFill="1"/>
    <xf numFmtId="164" fontId="0" fillId="0" borderId="2" xfId="1" applyNumberFormat="1" applyFont="1" applyBorder="1"/>
    <xf numFmtId="44" fontId="0" fillId="0" borderId="2" xfId="2" applyFont="1" applyBorder="1"/>
    <xf numFmtId="9" fontId="0" fillId="0" borderId="0" xfId="3" applyFont="1"/>
    <xf numFmtId="44" fontId="1" fillId="3" borderId="0" xfId="8" applyNumberFormat="1"/>
    <xf numFmtId="44" fontId="1" fillId="3" borderId="2" xfId="8" applyNumberFormat="1" applyBorder="1"/>
    <xf numFmtId="165" fontId="0" fillId="0" borderId="2" xfId="0" applyNumberFormat="1" applyBorder="1"/>
    <xf numFmtId="165" fontId="1" fillId="3" borderId="0" xfId="8" applyNumberFormat="1"/>
    <xf numFmtId="165" fontId="5" fillId="2" borderId="0" xfId="7" applyNumberFormat="1" applyFont="1"/>
    <xf numFmtId="10" fontId="5" fillId="2" borderId="0" xfId="7" applyNumberFormat="1" applyFont="1"/>
    <xf numFmtId="44" fontId="5" fillId="2" borderId="0" xfId="7" applyNumberFormat="1" applyFont="1"/>
  </cellXfs>
  <cellStyles count="9">
    <cellStyle name="60% - Accent5" xfId="8" builtinId="48"/>
    <cellStyle name="Accent5" xfId="7" builtinId="45"/>
    <cellStyle name="Comma" xfId="1" builtinId="3"/>
    <cellStyle name="Currency" xfId="2" builtinId="4"/>
    <cellStyle name="Heading 1" xfId="5" builtinId="16"/>
    <cellStyle name="Heading 4" xfId="6" builtinId="19"/>
    <cellStyle name="Normal" xfId="0" builtinId="0"/>
    <cellStyle name="Percent" xfId="3" builtinId="5"/>
    <cellStyle name="Title" xfId="4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11F9A-F566-42DD-8BAD-5492F6A3162D}">
  <dimension ref="A1:H33"/>
  <sheetViews>
    <sheetView tabSelected="1" zoomScale="60" zoomScaleNormal="60" workbookViewId="0">
      <selection activeCell="I11" sqref="I11"/>
    </sheetView>
  </sheetViews>
  <sheetFormatPr defaultRowHeight="14.5" x14ac:dyDescent="0.35"/>
  <cols>
    <col min="1" max="1" width="12.81640625" customWidth="1"/>
    <col min="2" max="2" width="18.26953125" bestFit="1" customWidth="1"/>
    <col min="3" max="3" width="14" bestFit="1" customWidth="1"/>
    <col min="4" max="4" width="15.26953125" style="1" bestFit="1" customWidth="1"/>
    <col min="5" max="5" width="29" bestFit="1" customWidth="1"/>
    <col min="6" max="6" width="7.26953125" customWidth="1"/>
    <col min="7" max="7" width="20.453125" customWidth="1"/>
  </cols>
  <sheetData>
    <row r="1" spans="1:8" s="8" customFormat="1" ht="23.5" x14ac:dyDescent="0.55000000000000004">
      <c r="A1" s="8" t="s">
        <v>10</v>
      </c>
      <c r="D1" s="9"/>
    </row>
    <row r="2" spans="1:8" ht="20" thickBot="1" x14ac:dyDescent="0.5">
      <c r="A2" s="10" t="s">
        <v>22</v>
      </c>
      <c r="B2" s="10"/>
      <c r="C2" s="10"/>
      <c r="D2" s="11"/>
      <c r="E2" s="10"/>
      <c r="F2" s="10"/>
    </row>
    <row r="3" spans="1:8" ht="15" thickTop="1" x14ac:dyDescent="0.35">
      <c r="A3" s="15" t="s">
        <v>15</v>
      </c>
      <c r="B3" s="15" t="s">
        <v>18</v>
      </c>
      <c r="C3" s="15" t="s">
        <v>35</v>
      </c>
      <c r="D3" s="16" t="s">
        <v>11</v>
      </c>
      <c r="E3" s="15" t="s">
        <v>12</v>
      </c>
    </row>
    <row r="4" spans="1:8" x14ac:dyDescent="0.35">
      <c r="A4" t="s">
        <v>7</v>
      </c>
      <c r="B4" s="1">
        <v>-0.151</v>
      </c>
      <c r="C4">
        <v>478.51600000000002</v>
      </c>
      <c r="D4" s="1">
        <f>C4/C7</f>
        <v>5.7999057016560392E-2</v>
      </c>
      <c r="E4" s="1">
        <f>B4*D4</f>
        <v>-8.7578576095006192E-3</v>
      </c>
    </row>
    <row r="5" spans="1:8" x14ac:dyDescent="0.35">
      <c r="A5" t="s">
        <v>6</v>
      </c>
      <c r="B5" s="1">
        <v>-1.2999999999999999E-2</v>
      </c>
      <c r="C5">
        <v>1914.0640000000001</v>
      </c>
      <c r="D5" s="1">
        <f>C5/C7</f>
        <v>0.23199622806624157</v>
      </c>
      <c r="E5" s="1">
        <f t="shared" ref="E5:E6" si="0">B5*D5</f>
        <v>-3.0159509648611401E-3</v>
      </c>
    </row>
    <row r="6" spans="1:8" ht="15" thickBot="1" x14ac:dyDescent="0.4">
      <c r="A6" t="s">
        <v>5</v>
      </c>
      <c r="B6" s="1">
        <v>6.3E-2</v>
      </c>
      <c r="C6" s="13">
        <v>5857.83</v>
      </c>
      <c r="D6" s="1">
        <f>C6/C7</f>
        <v>0.71000471491719808</v>
      </c>
      <c r="E6" s="14">
        <f t="shared" si="0"/>
        <v>4.4730297039783477E-2</v>
      </c>
    </row>
    <row r="7" spans="1:8" ht="14" customHeight="1" thickTop="1" x14ac:dyDescent="0.35">
      <c r="B7" s="1"/>
      <c r="C7" s="12">
        <f>SUM(C4:C6)</f>
        <v>8250.41</v>
      </c>
      <c r="E7" s="26">
        <f>SUM(E4:E6)</f>
        <v>3.2956488465421721E-2</v>
      </c>
    </row>
    <row r="9" spans="1:8" ht="20" thickBot="1" x14ac:dyDescent="0.5">
      <c r="A9" s="10" t="s">
        <v>13</v>
      </c>
      <c r="B9" s="10"/>
      <c r="C9" s="10"/>
      <c r="D9" s="11"/>
      <c r="E9" s="10"/>
      <c r="F9" s="10"/>
    </row>
    <row r="10" spans="1:8" ht="15" thickTop="1" x14ac:dyDescent="0.35">
      <c r="A10" s="15" t="s">
        <v>14</v>
      </c>
      <c r="B10" s="15" t="s">
        <v>19</v>
      </c>
      <c r="C10" s="16" t="s">
        <v>16</v>
      </c>
      <c r="D10" s="15" t="s">
        <v>17</v>
      </c>
      <c r="E10" s="15" t="s">
        <v>12</v>
      </c>
    </row>
    <row r="11" spans="1:8" x14ac:dyDescent="0.35">
      <c r="A11" t="s">
        <v>20</v>
      </c>
      <c r="B11" s="1">
        <v>3.9300000000000002E-2</v>
      </c>
      <c r="C11" s="2">
        <v>3164243557</v>
      </c>
      <c r="D11" s="17">
        <f>C11/C13</f>
        <v>0.58999999987693741</v>
      </c>
      <c r="E11" s="3">
        <f>B11*D11</f>
        <v>2.3186999995163642E-2</v>
      </c>
    </row>
    <row r="12" spans="1:8" x14ac:dyDescent="0.35">
      <c r="A12" t="s">
        <v>21</v>
      </c>
      <c r="B12" s="1">
        <v>6.0999999999999999E-2</v>
      </c>
      <c r="C12" s="2">
        <v>2198881117</v>
      </c>
      <c r="D12" s="17">
        <f>1-D11</f>
        <v>0.41000000012306259</v>
      </c>
      <c r="E12" s="3">
        <f>B12*D12</f>
        <v>2.5010000007506819E-2</v>
      </c>
    </row>
    <row r="13" spans="1:8" x14ac:dyDescent="0.35">
      <c r="C13" s="2">
        <f>SUM(C11:C12)</f>
        <v>5363124674</v>
      </c>
      <c r="D13" s="2"/>
      <c r="E13" s="26">
        <f>SUM(E11:E12)</f>
        <v>4.8197000002670465E-2</v>
      </c>
      <c r="H13" s="1"/>
    </row>
    <row r="15" spans="1:8" ht="20" thickBot="1" x14ac:dyDescent="0.5">
      <c r="A15" s="10" t="s">
        <v>23</v>
      </c>
      <c r="B15" s="10"/>
      <c r="C15" s="10"/>
      <c r="D15" s="11"/>
      <c r="E15" s="10"/>
      <c r="F15" s="10"/>
      <c r="G15" s="10"/>
    </row>
    <row r="16" spans="1:8" ht="15" thickTop="1" x14ac:dyDescent="0.35">
      <c r="A16" s="15" t="s">
        <v>14</v>
      </c>
      <c r="B16" s="15" t="s">
        <v>19</v>
      </c>
      <c r="C16" s="16" t="s">
        <v>26</v>
      </c>
      <c r="D16" s="15" t="s">
        <v>17</v>
      </c>
      <c r="E16" s="15" t="s">
        <v>0</v>
      </c>
      <c r="F16" s="15" t="s">
        <v>1</v>
      </c>
    </row>
    <row r="17" spans="1:7" x14ac:dyDescent="0.35">
      <c r="A17" t="s">
        <v>20</v>
      </c>
      <c r="B17" s="1">
        <v>3.9300000000000002E-2</v>
      </c>
      <c r="C17" s="2">
        <v>3164243557</v>
      </c>
      <c r="D17" s="17">
        <f>C17/C19</f>
        <v>0.58999999987693741</v>
      </c>
      <c r="E17" s="4">
        <v>4.6500000000000004</v>
      </c>
      <c r="F17" s="4">
        <f>D11*E17</f>
        <v>2.7434999994277591</v>
      </c>
    </row>
    <row r="18" spans="1:7" ht="15" thickBot="1" x14ac:dyDescent="0.4">
      <c r="A18" t="s">
        <v>21</v>
      </c>
      <c r="B18" s="1">
        <v>6.0999999999999999E-2</v>
      </c>
      <c r="C18" s="18">
        <v>2198881117</v>
      </c>
      <c r="D18" s="17">
        <f>1-D17</f>
        <v>0.41000000012306259</v>
      </c>
      <c r="E18" s="4">
        <v>5.65</v>
      </c>
      <c r="F18" s="19">
        <f>D12*E18</f>
        <v>2.3165000006953038</v>
      </c>
    </row>
    <row r="19" spans="1:7" ht="15" thickTop="1" x14ac:dyDescent="0.35">
      <c r="C19" s="2">
        <f>SUM(C17:C18)</f>
        <v>5363124674</v>
      </c>
      <c r="D19" s="2"/>
      <c r="E19" s="4"/>
      <c r="F19" s="21">
        <f>SUM(F17:F18)</f>
        <v>5.0600000001230629</v>
      </c>
      <c r="G19" s="12" t="s">
        <v>2</v>
      </c>
    </row>
    <row r="21" spans="1:7" x14ac:dyDescent="0.35">
      <c r="D21"/>
    </row>
    <row r="22" spans="1:7" x14ac:dyDescent="0.35">
      <c r="A22" s="15" t="s">
        <v>24</v>
      </c>
      <c r="B22" s="15" t="s">
        <v>30</v>
      </c>
      <c r="C22" s="15" t="s">
        <v>25</v>
      </c>
      <c r="D22" s="15" t="s">
        <v>27</v>
      </c>
      <c r="E22" s="15" t="s">
        <v>28</v>
      </c>
      <c r="F22" s="15" t="s">
        <v>29</v>
      </c>
    </row>
    <row r="23" spans="1:7" ht="15" thickBot="1" x14ac:dyDescent="0.4">
      <c r="B23" s="5" t="s">
        <v>3</v>
      </c>
      <c r="C23" s="6">
        <v>5363.12</v>
      </c>
      <c r="D23" s="20">
        <f>C24/C23</f>
        <v>0.64309208072912782</v>
      </c>
      <c r="E23" s="4">
        <v>5.81</v>
      </c>
      <c r="F23" s="22">
        <f>E23*D23</f>
        <v>3.7363649890362325</v>
      </c>
      <c r="G23" s="12"/>
    </row>
    <row r="24" spans="1:7" ht="15" thickTop="1" x14ac:dyDescent="0.35">
      <c r="B24" s="5" t="s">
        <v>4</v>
      </c>
      <c r="C24" s="6">
        <v>3448.98</v>
      </c>
      <c r="D24"/>
    </row>
    <row r="25" spans="1:7" x14ac:dyDescent="0.35">
      <c r="D25"/>
      <c r="F25" s="27">
        <f>F19+F23</f>
        <v>8.7963649891592954</v>
      </c>
      <c r="G25" s="12" t="s">
        <v>37</v>
      </c>
    </row>
    <row r="27" spans="1:7" ht="20" thickBot="1" x14ac:dyDescent="0.5">
      <c r="A27" s="10" t="s">
        <v>31</v>
      </c>
      <c r="B27" s="10"/>
      <c r="C27" s="10"/>
      <c r="D27" s="11"/>
    </row>
    <row r="28" spans="1:7" ht="15" thickTop="1" x14ac:dyDescent="0.35">
      <c r="A28" t="s">
        <v>32</v>
      </c>
      <c r="B28" t="s">
        <v>33</v>
      </c>
    </row>
    <row r="29" spans="1:7" x14ac:dyDescent="0.35">
      <c r="A29" t="s">
        <v>8</v>
      </c>
      <c r="B29" s="7">
        <v>1093145.3799999999</v>
      </c>
    </row>
    <row r="30" spans="1:7" ht="15" thickBot="1" x14ac:dyDescent="0.4">
      <c r="A30" t="s">
        <v>9</v>
      </c>
      <c r="B30" s="23">
        <v>2263889.5699999998</v>
      </c>
    </row>
    <row r="31" spans="1:7" ht="15" thickTop="1" x14ac:dyDescent="0.35">
      <c r="B31" s="24">
        <f>SUM(B29:B30)</f>
        <v>3357034.9499999997</v>
      </c>
    </row>
    <row r="33" spans="1:3" x14ac:dyDescent="0.35">
      <c r="A33" t="s">
        <v>34</v>
      </c>
      <c r="B33" s="25">
        <f>B31/C7</f>
        <v>406.8931059183725</v>
      </c>
      <c r="C33" t="s">
        <v>36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Jernigan</dc:creator>
  <cp:lastModifiedBy>Drew Blackwell</cp:lastModifiedBy>
  <dcterms:created xsi:type="dcterms:W3CDTF">2019-02-13T18:36:29Z</dcterms:created>
  <dcterms:modified xsi:type="dcterms:W3CDTF">2019-05-21T21:04:14Z</dcterms:modified>
</cp:coreProperties>
</file>